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<sst xmlns="http://schemas.openxmlformats.org/spreadsheetml/2006/main" count="116" uniqueCount="71">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</sst>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7">
      <selection activeCell="B14" sqref="B14:K14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>
        <v>85235250</v>
      </c>
      <c r="C13" s="142">
        <v>29200322.94</v>
      </c>
      <c r="D13" s="142"/>
      <c r="E13" s="142">
        <v>5587184.51</v>
      </c>
      <c r="F13" s="149">
        <f t="shared" si="0"/>
        <v>34787507.45</v>
      </c>
      <c r="G13" s="150">
        <v>170489.96</v>
      </c>
      <c r="H13" s="149">
        <f>G13*54.81</f>
        <v>9344554.7076</v>
      </c>
      <c r="I13" s="146">
        <v>97582.84</v>
      </c>
      <c r="J13" s="146">
        <f>I13*54.81</f>
        <v>5348515.4604</v>
      </c>
      <c r="K13" s="147">
        <f t="shared" si="1"/>
        <v>134715827.618</v>
      </c>
    </row>
    <row r="14" spans="1:11" ht="24.75" customHeight="1">
      <c r="A14" s="148" t="s">
        <v>5</v>
      </c>
      <c r="B14" s="142"/>
      <c r="C14" s="142"/>
      <c r="D14" s="142"/>
      <c r="E14" s="142"/>
      <c r="F14" s="142"/>
      <c r="G14" s="150"/>
      <c r="H14" s="149"/>
      <c r="I14" s="146"/>
      <c r="J14" s="146"/>
      <c r="K14" s="147"/>
    </row>
    <row r="15" spans="1:11" ht="24.75" customHeight="1">
      <c r="A15" s="148" t="s">
        <v>6</v>
      </c>
      <c r="B15" s="142"/>
      <c r="C15" s="142"/>
      <c r="D15" s="142"/>
      <c r="E15" s="142"/>
      <c r="F15" s="142"/>
      <c r="G15" s="150"/>
      <c r="H15" s="149"/>
      <c r="I15" s="146"/>
      <c r="J15" s="146"/>
      <c r="K15" s="147"/>
    </row>
    <row r="16" spans="1:11" ht="24.75" customHeight="1">
      <c r="A16" s="148" t="s">
        <v>7</v>
      </c>
      <c r="B16" s="142"/>
      <c r="C16" s="142"/>
      <c r="D16" s="142"/>
      <c r="E16" s="142"/>
      <c r="F16" s="142"/>
      <c r="G16" s="150"/>
      <c r="H16" s="149"/>
      <c r="I16" s="146"/>
      <c r="J16" s="146"/>
      <c r="K16" s="147"/>
    </row>
    <row r="17" spans="1:11" ht="24.75" customHeight="1">
      <c r="A17" s="148" t="s">
        <v>8</v>
      </c>
      <c r="B17" s="142"/>
      <c r="C17" s="142"/>
      <c r="D17" s="142"/>
      <c r="E17" s="142"/>
      <c r="F17" s="142"/>
      <c r="G17" s="150"/>
      <c r="H17" s="149"/>
      <c r="I17" s="146"/>
      <c r="J17" s="146"/>
      <c r="K17" s="147"/>
    </row>
    <row r="18" spans="1:11" ht="24.75" customHeight="1">
      <c r="A18" s="152" t="s">
        <v>24</v>
      </c>
      <c r="B18" s="142"/>
      <c r="C18" s="142"/>
      <c r="D18" s="142"/>
      <c r="E18" s="142"/>
      <c r="F18" s="142"/>
      <c r="G18" s="150"/>
      <c r="H18" s="149"/>
      <c r="I18" s="146"/>
      <c r="J18" s="146"/>
      <c r="K18" s="147"/>
    </row>
    <row r="19" spans="1:11" ht="24.75" customHeight="1">
      <c r="A19" s="152" t="s">
        <v>9</v>
      </c>
      <c r="B19" s="142"/>
      <c r="C19" s="142"/>
      <c r="D19" s="142"/>
      <c r="E19" s="142"/>
      <c r="F19" s="142"/>
      <c r="G19" s="150"/>
      <c r="H19" s="149"/>
      <c r="I19" s="146"/>
      <c r="J19" s="146"/>
      <c r="K19" s="147"/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198694950</v>
      </c>
      <c r="C23" s="160">
        <f>SUM(C11:C22)</f>
        <v>69058157.94</v>
      </c>
      <c r="D23" s="160">
        <f t="shared" si="2"/>
        <v>0</v>
      </c>
      <c r="E23" s="160">
        <f>SUM(E11:E22)</f>
        <v>11868916.18</v>
      </c>
      <c r="F23" s="160">
        <f>SUM(F11:F22)</f>
        <v>80927074.12</v>
      </c>
      <c r="G23" s="161">
        <f t="shared" si="2"/>
        <v>472506.42999999993</v>
      </c>
      <c r="H23" s="162">
        <f t="shared" si="2"/>
        <v>26580361.478699997</v>
      </c>
      <c r="I23" s="163">
        <f t="shared" si="2"/>
        <v>281758.74</v>
      </c>
      <c r="J23" s="162">
        <f t="shared" si="2"/>
        <v>15848749.009799998</v>
      </c>
      <c r="K23" s="164">
        <f t="shared" si="2"/>
        <v>322051134.6085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0</v>
      </c>
      <c r="C20" s="88">
        <v>59914650</v>
      </c>
      <c r="D20" s="86">
        <f t="shared" si="0"/>
        <v>-59914650</v>
      </c>
      <c r="E20" s="49">
        <f>'Resumen General'!C18</f>
        <v>0</v>
      </c>
      <c r="F20" s="49"/>
      <c r="G20" s="49">
        <f>'Resumen General'!E18</f>
        <v>0</v>
      </c>
      <c r="H20" s="49">
        <f t="shared" si="1"/>
        <v>0</v>
      </c>
      <c r="I20" s="73"/>
      <c r="J20" s="73">
        <v>25058080.35</v>
      </c>
      <c r="K20" s="72">
        <f t="shared" si="2"/>
        <v>-25058080.35</v>
      </c>
      <c r="L20" s="53">
        <f>'Resumen General'!G18</f>
        <v>0</v>
      </c>
      <c r="M20" s="51">
        <f>L20*53.64</f>
        <v>0</v>
      </c>
      <c r="N20" s="120">
        <v>14016942.576</v>
      </c>
      <c r="O20" s="119">
        <f t="shared" si="3"/>
        <v>-14016942.576</v>
      </c>
      <c r="P20" s="54">
        <f>'Resumen General'!I18</f>
        <v>0</v>
      </c>
      <c r="Q20" s="56">
        <f>P20*53.64</f>
        <v>0</v>
      </c>
      <c r="R20" s="89">
        <v>5424505.257599999</v>
      </c>
      <c r="S20" s="102">
        <f t="shared" si="4"/>
        <v>-5424505.257599999</v>
      </c>
      <c r="T20" s="108">
        <f t="shared" si="5"/>
        <v>0</v>
      </c>
      <c r="U20" s="101">
        <f t="shared" si="6"/>
        <v>104414178.1836</v>
      </c>
      <c r="V20" s="109">
        <f t="shared" si="7"/>
        <v>-104414178.1836</v>
      </c>
      <c r="W20" s="31"/>
    </row>
    <row r="21" spans="1:23" ht="49.5" customHeight="1">
      <c r="A21" s="52" t="s">
        <v>9</v>
      </c>
      <c r="B21" s="87">
        <f>'Resumen General'!B19</f>
        <v>0</v>
      </c>
      <c r="C21" s="88">
        <v>61929050</v>
      </c>
      <c r="D21" s="86">
        <f t="shared" si="0"/>
        <v>-61929050</v>
      </c>
      <c r="E21" s="49">
        <f>'Resumen General'!C19</f>
        <v>0</v>
      </c>
      <c r="F21" s="49"/>
      <c r="G21" s="49">
        <f>'Resumen General'!E19</f>
        <v>0</v>
      </c>
      <c r="H21" s="88">
        <f t="shared" si="1"/>
        <v>0</v>
      </c>
      <c r="I21" s="73"/>
      <c r="J21" s="73">
        <v>29364649.97</v>
      </c>
      <c r="K21" s="72">
        <f t="shared" si="2"/>
        <v>-29364649.97</v>
      </c>
      <c r="L21" s="53">
        <f>'Resumen General'!G19</f>
        <v>0</v>
      </c>
      <c r="M21" s="51">
        <f>L21*53.14</f>
        <v>0</v>
      </c>
      <c r="N21" s="120">
        <v>5140335.6928</v>
      </c>
      <c r="O21" s="119">
        <f t="shared" si="3"/>
        <v>-5140335.6928</v>
      </c>
      <c r="P21" s="54">
        <f>'Resumen General'!I19</f>
        <v>0</v>
      </c>
      <c r="Q21" s="56">
        <f>P21*53.14</f>
        <v>0</v>
      </c>
      <c r="R21" s="89">
        <v>3878380.2848</v>
      </c>
      <c r="S21" s="102">
        <f t="shared" si="4"/>
        <v>-3878380.2848</v>
      </c>
      <c r="T21" s="108">
        <f t="shared" si="5"/>
        <v>0</v>
      </c>
      <c r="U21" s="101">
        <f t="shared" si="6"/>
        <v>100312415.94759999</v>
      </c>
      <c r="V21" s="109">
        <f t="shared" si="7"/>
        <v>-100312415.94759999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494758050</v>
      </c>
      <c r="C25" s="91">
        <f>SUM(C13:C24)</f>
        <v>652126550</v>
      </c>
      <c r="D25" s="91">
        <f t="shared" si="8"/>
        <v>-157368500</v>
      </c>
      <c r="E25" s="91">
        <f t="shared" si="8"/>
        <v>168554927.94</v>
      </c>
      <c r="F25" s="91">
        <f t="shared" si="8"/>
        <v>0</v>
      </c>
      <c r="G25" s="91">
        <f t="shared" si="8"/>
        <v>32479103.6</v>
      </c>
      <c r="H25" s="91">
        <f t="shared" si="8"/>
        <v>201034031.54000002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-104439208.32</v>
      </c>
      <c r="L25" s="93">
        <f t="shared" si="9"/>
        <v>1421841.04</v>
      </c>
      <c r="M25" s="93">
        <f t="shared" si="9"/>
        <v>78618346.81899999</v>
      </c>
      <c r="N25" s="123">
        <f t="shared" si="9"/>
        <v>137971797.4905</v>
      </c>
      <c r="O25" s="124">
        <f t="shared" si="9"/>
        <v>-136549956.4505</v>
      </c>
      <c r="P25" s="117">
        <f>SUM(P13:P24)</f>
        <v>762594.3200000001</v>
      </c>
      <c r="Q25" s="94">
        <f t="shared" si="9"/>
        <v>42206808.704</v>
      </c>
      <c r="R25" s="94">
        <f t="shared" si="9"/>
        <v>66093909.10910001</v>
      </c>
      <c r="S25" s="95">
        <f t="shared" si="9"/>
        <v>-23887100.405100003</v>
      </c>
      <c r="T25" s="112">
        <f>SUM(T13:T24)</f>
        <v>816617237.0630001</v>
      </c>
      <c r="U25" s="125">
        <f t="shared" si="9"/>
        <v>1161665496.4596</v>
      </c>
      <c r="V25" s="113">
        <f>SUM(V13:V24)</f>
        <v>-345048259.3966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2023-03-22T17:14:59Z</dcterms:modified>
  <cp:category/>
  <cp:version/>
  <cp:contentType/>
  <cp:contentStatus/>
</cp:coreProperties>
</file>